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35" windowHeight="8700" tabRatio="218" activeTab="0"/>
  </bookViews>
  <sheets>
    <sheet name="BW 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<sst xmlns="http://schemas.openxmlformats.org/spreadsheetml/2006/main" count="15" uniqueCount="15">
  <si>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sampling
 factor</t>
  </si>
  <si>
    <t>200 carrier
BW</t>
  </si>
  <si>
    <t>256 carrier
BW(Fs)</t>
  </si>
  <si>
    <t>Guard Interval
G</t>
  </si>
  <si>
    <t>BW
MHz</t>
  </si>
  <si>
    <t>carrier spacing
∆F=Fs/256
KHz</t>
  </si>
  <si>
    <t>Symbol Time
Tb=1/∆F
µs</t>
  </si>
  <si>
    <t>Guard interval
Time
Tg=G*Tb
µs</t>
  </si>
  <si>
    <t>OFDM
Symbol
Time
Ts=Tb+Tg
µs</t>
  </si>
  <si>
    <t>Long preamble
µs(2*Ts)
Downlink</t>
  </si>
  <si>
    <t>Short preamble
µs(Ts)
Uplink</t>
  </si>
  <si>
    <t>PS
(duration)
=4/Fs
µs</t>
  </si>
  <si>
    <t>PSs per OFDM symbol</t>
  </si>
  <si>
    <t>Sampling Time
(Tb/256)
µs</t>
  </si>
  <si>
    <t xml:space="preserve">Frame duration(ms)
2.5/4/5/8/10/12.5/20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</si>
</sst>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0;[Red]0.0000"/>
    <numFmt numFmtId="166" formatCode="0.00000"/>
  </numFmts>
  <fonts count="38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5" max="5" width="10.28125" style="0" customWidth="1"/>
    <col min="15" max="15" width="11.00390625" style="0" customWidth="1"/>
  </cols>
  <sheetData>
    <row r="1" ht="12.75">
      <c r="A1" s="1"/>
    </row>
    <row r="2" ht="27" customHeight="1">
      <c r="A2" s="1"/>
    </row>
    <row r="3" spans="1:17" ht="74.25" customHeight="1">
      <c r="A3" s="5" t="s">
        <v>4</v>
      </c>
      <c r="B3" s="2" t="s">
        <v>0</v>
      </c>
      <c r="C3" s="2" t="s">
        <v>2</v>
      </c>
      <c r="D3" s="5" t="s">
        <v>1</v>
      </c>
      <c r="E3" s="2" t="s">
        <v>5</v>
      </c>
      <c r="F3" s="2" t="s">
        <v>6</v>
      </c>
      <c r="G3" s="2" t="s">
        <v>3</v>
      </c>
      <c r="H3" s="2" t="s">
        <v>7</v>
      </c>
      <c r="I3" s="5" t="s">
        <v>8</v>
      </c>
      <c r="J3" s="5" t="s">
        <v>13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14</v>
      </c>
      <c r="P3" s="2"/>
      <c r="Q3" s="2"/>
    </row>
    <row r="5" spans="1:15" ht="12.75">
      <c r="A5">
        <v>3.5</v>
      </c>
      <c r="B5" s="3">
        <v>1.1428</v>
      </c>
      <c r="C5">
        <f>(A5*B5)</f>
        <v>3.9998</v>
      </c>
      <c r="D5">
        <f>(C5*(200/256))</f>
        <v>3.12484375</v>
      </c>
      <c r="E5">
        <f>(C5*1000/256)</f>
        <v>15.62421875</v>
      </c>
      <c r="F5">
        <f>((1/E5)*1000)</f>
        <v>64.003200160008</v>
      </c>
      <c r="G5">
        <v>0.25</v>
      </c>
      <c r="H5">
        <f>(F5*G5)</f>
        <v>16.000800040002</v>
      </c>
      <c r="I5">
        <f>SUM(F5,H5)</f>
        <v>80.00400020001001</v>
      </c>
      <c r="J5">
        <f>(F5/256)</f>
        <v>0.2500125006250313</v>
      </c>
      <c r="K5">
        <f>(2*I5)</f>
        <v>160.00800040002002</v>
      </c>
      <c r="L5">
        <f>I5</f>
        <v>80.00400020001001</v>
      </c>
      <c r="M5">
        <f>(4/C5)</f>
        <v>1.000050002500125</v>
      </c>
      <c r="N5">
        <f>(F5/M5)</f>
        <v>64</v>
      </c>
      <c r="O5">
        <v>10</v>
      </c>
    </row>
    <row r="6" spans="1:15" ht="12.75">
      <c r="A6">
        <v>3.5</v>
      </c>
      <c r="B6">
        <v>1.14</v>
      </c>
      <c r="C6">
        <f aca="true" t="shared" si="0" ref="C6:C18">(A6*B6)</f>
        <v>3.9899999999999998</v>
      </c>
      <c r="D6">
        <f aca="true" t="shared" si="1" ref="D6:D18">(C6*(200/256))</f>
        <v>3.1171875</v>
      </c>
      <c r="E6">
        <f aca="true" t="shared" si="2" ref="E6:E18">(C6*1000/256)</f>
        <v>15.585937499999998</v>
      </c>
      <c r="F6">
        <f aca="true" t="shared" si="3" ref="F6:F18">((1/E6)*1000)</f>
        <v>64.16040100250628</v>
      </c>
      <c r="G6">
        <v>0.125</v>
      </c>
      <c r="H6">
        <f aca="true" t="shared" si="4" ref="H6:H18">(F6*G6)</f>
        <v>8.020050125313285</v>
      </c>
      <c r="I6">
        <f aca="true" t="shared" si="5" ref="I6:I18">SUM(F6,H6)</f>
        <v>72.18045112781957</v>
      </c>
      <c r="J6">
        <f aca="true" t="shared" si="6" ref="J6:J18">(F6/256)</f>
        <v>0.25062656641604014</v>
      </c>
      <c r="K6">
        <f aca="true" t="shared" si="7" ref="K6:K18">(2*I6)</f>
        <v>144.36090225563913</v>
      </c>
      <c r="L6">
        <f aca="true" t="shared" si="8" ref="L6:L18">I6</f>
        <v>72.18045112781957</v>
      </c>
      <c r="M6">
        <f aca="true" t="shared" si="9" ref="M6:M18">(4/C6)</f>
        <v>1.0025062656641606</v>
      </c>
      <c r="N6">
        <f aca="true" t="shared" si="10" ref="N6:N18">(F6/M6)</f>
        <v>64</v>
      </c>
      <c r="O6">
        <v>10</v>
      </c>
    </row>
    <row r="7" spans="1:15" ht="12.75">
      <c r="A7">
        <v>3.5</v>
      </c>
      <c r="B7">
        <v>1.14</v>
      </c>
      <c r="C7">
        <f t="shared" si="0"/>
        <v>3.9899999999999998</v>
      </c>
      <c r="D7">
        <f t="shared" si="1"/>
        <v>3.1171875</v>
      </c>
      <c r="E7">
        <f t="shared" si="2"/>
        <v>15.585937499999998</v>
      </c>
      <c r="F7">
        <f t="shared" si="3"/>
        <v>64.16040100250628</v>
      </c>
      <c r="G7">
        <v>0.0625</v>
      </c>
      <c r="H7">
        <f t="shared" si="4"/>
        <v>4.010025062656642</v>
      </c>
      <c r="I7">
        <f t="shared" si="5"/>
        <v>68.17042606516291</v>
      </c>
      <c r="J7">
        <f t="shared" si="6"/>
        <v>0.25062656641604014</v>
      </c>
      <c r="K7">
        <f t="shared" si="7"/>
        <v>136.34085213032583</v>
      </c>
      <c r="L7">
        <f t="shared" si="8"/>
        <v>68.17042606516291</v>
      </c>
      <c r="M7">
        <f t="shared" si="9"/>
        <v>1.0025062656641606</v>
      </c>
      <c r="N7">
        <f t="shared" si="10"/>
        <v>64</v>
      </c>
      <c r="O7">
        <v>10</v>
      </c>
    </row>
    <row r="8" spans="1:15" ht="12.75">
      <c r="A8">
        <v>3.5</v>
      </c>
      <c r="B8">
        <v>1.14</v>
      </c>
      <c r="C8">
        <f t="shared" si="0"/>
        <v>3.9899999999999998</v>
      </c>
      <c r="D8">
        <f t="shared" si="1"/>
        <v>3.1171875</v>
      </c>
      <c r="E8">
        <f t="shared" si="2"/>
        <v>15.585937499999998</v>
      </c>
      <c r="F8">
        <f t="shared" si="3"/>
        <v>64.16040100250628</v>
      </c>
      <c r="G8" s="4">
        <v>0.03125</v>
      </c>
      <c r="H8">
        <f t="shared" si="4"/>
        <v>2.005012531328321</v>
      </c>
      <c r="I8">
        <f t="shared" si="5"/>
        <v>66.1654135338346</v>
      </c>
      <c r="J8">
        <f t="shared" si="6"/>
        <v>0.25062656641604014</v>
      </c>
      <c r="K8">
        <f t="shared" si="7"/>
        <v>132.3308270676692</v>
      </c>
      <c r="L8">
        <f t="shared" si="8"/>
        <v>66.1654135338346</v>
      </c>
      <c r="M8">
        <f t="shared" si="9"/>
        <v>1.0025062656641606</v>
      </c>
      <c r="N8">
        <f t="shared" si="10"/>
        <v>64</v>
      </c>
      <c r="O8">
        <v>10</v>
      </c>
    </row>
    <row r="10" spans="1:15" ht="12.75">
      <c r="A10">
        <v>7</v>
      </c>
      <c r="B10">
        <v>1.14</v>
      </c>
      <c r="C10">
        <f t="shared" si="0"/>
        <v>7.9799999999999995</v>
      </c>
      <c r="D10">
        <f t="shared" si="1"/>
        <v>6.234375</v>
      </c>
      <c r="E10">
        <f t="shared" si="2"/>
        <v>31.171874999999996</v>
      </c>
      <c r="F10">
        <f t="shared" si="3"/>
        <v>32.08020050125314</v>
      </c>
      <c r="G10">
        <v>0.25</v>
      </c>
      <c r="H10">
        <f t="shared" si="4"/>
        <v>8.020050125313285</v>
      </c>
      <c r="I10">
        <f t="shared" si="5"/>
        <v>40.10025062656642</v>
      </c>
      <c r="J10">
        <f t="shared" si="6"/>
        <v>0.12531328320802007</v>
      </c>
      <c r="K10">
        <f t="shared" si="7"/>
        <v>80.20050125313284</v>
      </c>
      <c r="L10">
        <f t="shared" si="8"/>
        <v>40.10025062656642</v>
      </c>
      <c r="M10">
        <f t="shared" si="9"/>
        <v>0.5012531328320803</v>
      </c>
      <c r="N10">
        <f t="shared" si="10"/>
        <v>64</v>
      </c>
      <c r="O10">
        <v>10</v>
      </c>
    </row>
    <row r="11" spans="1:15" ht="12.75">
      <c r="A11">
        <v>7</v>
      </c>
      <c r="B11">
        <v>1.14</v>
      </c>
      <c r="C11">
        <f t="shared" si="0"/>
        <v>7.9799999999999995</v>
      </c>
      <c r="D11">
        <f t="shared" si="1"/>
        <v>6.234375</v>
      </c>
      <c r="E11">
        <f t="shared" si="2"/>
        <v>31.171874999999996</v>
      </c>
      <c r="F11">
        <f t="shared" si="3"/>
        <v>32.08020050125314</v>
      </c>
      <c r="G11">
        <v>0.125</v>
      </c>
      <c r="H11">
        <f t="shared" si="4"/>
        <v>4.010025062656642</v>
      </c>
      <c r="I11">
        <f t="shared" si="5"/>
        <v>36.09022556390978</v>
      </c>
      <c r="J11">
        <f t="shared" si="6"/>
        <v>0.12531328320802007</v>
      </c>
      <c r="K11">
        <f t="shared" si="7"/>
        <v>72.18045112781957</v>
      </c>
      <c r="L11">
        <f t="shared" si="8"/>
        <v>36.09022556390978</v>
      </c>
      <c r="M11">
        <f t="shared" si="9"/>
        <v>0.5012531328320803</v>
      </c>
      <c r="N11">
        <f t="shared" si="10"/>
        <v>64</v>
      </c>
      <c r="O11">
        <v>10</v>
      </c>
    </row>
    <row r="12" spans="1:15" ht="12.75">
      <c r="A12">
        <v>7</v>
      </c>
      <c r="B12">
        <v>1.14</v>
      </c>
      <c r="C12">
        <f t="shared" si="0"/>
        <v>7.9799999999999995</v>
      </c>
      <c r="D12">
        <f t="shared" si="1"/>
        <v>6.234375</v>
      </c>
      <c r="E12">
        <f t="shared" si="2"/>
        <v>31.171874999999996</v>
      </c>
      <c r="F12">
        <f t="shared" si="3"/>
        <v>32.08020050125314</v>
      </c>
      <c r="G12">
        <v>0.0625</v>
      </c>
      <c r="H12">
        <f t="shared" si="4"/>
        <v>2.005012531328321</v>
      </c>
      <c r="I12">
        <f t="shared" si="5"/>
        <v>34.08521303258146</v>
      </c>
      <c r="J12">
        <f t="shared" si="6"/>
        <v>0.12531328320802007</v>
      </c>
      <c r="K12">
        <f t="shared" si="7"/>
        <v>68.17042606516291</v>
      </c>
      <c r="L12">
        <f t="shared" si="8"/>
        <v>34.08521303258146</v>
      </c>
      <c r="M12">
        <f t="shared" si="9"/>
        <v>0.5012531328320803</v>
      </c>
      <c r="N12">
        <f t="shared" si="10"/>
        <v>64</v>
      </c>
      <c r="O12">
        <v>10</v>
      </c>
    </row>
    <row r="13" spans="1:15" ht="12.75">
      <c r="A13">
        <v>7</v>
      </c>
      <c r="B13">
        <v>1.14</v>
      </c>
      <c r="C13">
        <f t="shared" si="0"/>
        <v>7.9799999999999995</v>
      </c>
      <c r="D13">
        <f t="shared" si="1"/>
        <v>6.234375</v>
      </c>
      <c r="E13">
        <f t="shared" si="2"/>
        <v>31.171874999999996</v>
      </c>
      <c r="F13">
        <f t="shared" si="3"/>
        <v>32.08020050125314</v>
      </c>
      <c r="G13" s="4">
        <v>0.03125</v>
      </c>
      <c r="H13">
        <f t="shared" si="4"/>
        <v>1.0025062656641606</v>
      </c>
      <c r="I13">
        <f t="shared" si="5"/>
        <v>33.0827067669173</v>
      </c>
      <c r="J13">
        <f t="shared" si="6"/>
        <v>0.12531328320802007</v>
      </c>
      <c r="K13">
        <f t="shared" si="7"/>
        <v>66.1654135338346</v>
      </c>
      <c r="L13">
        <f t="shared" si="8"/>
        <v>33.0827067669173</v>
      </c>
      <c r="M13">
        <f t="shared" si="9"/>
        <v>0.5012531328320803</v>
      </c>
      <c r="N13">
        <f t="shared" si="10"/>
        <v>64</v>
      </c>
      <c r="O13">
        <v>10</v>
      </c>
    </row>
    <row r="14" ht="12.75">
      <c r="G14" s="4"/>
    </row>
    <row r="15" spans="1:15" ht="12.75">
      <c r="A15">
        <v>20</v>
      </c>
      <c r="B15">
        <v>1.152</v>
      </c>
      <c r="C15">
        <f t="shared" si="0"/>
        <v>23.04</v>
      </c>
      <c r="D15">
        <f t="shared" si="1"/>
        <v>18</v>
      </c>
      <c r="E15">
        <f t="shared" si="2"/>
        <v>90</v>
      </c>
      <c r="F15">
        <f t="shared" si="3"/>
        <v>11.11111111111111</v>
      </c>
      <c r="G15">
        <v>0.25</v>
      </c>
      <c r="H15">
        <f t="shared" si="4"/>
        <v>2.7777777777777777</v>
      </c>
      <c r="I15">
        <f t="shared" si="5"/>
        <v>13.88888888888889</v>
      </c>
      <c r="J15">
        <f t="shared" si="6"/>
        <v>0.043402777777777776</v>
      </c>
      <c r="K15">
        <f t="shared" si="7"/>
        <v>27.77777777777778</v>
      </c>
      <c r="L15">
        <f t="shared" si="8"/>
        <v>13.88888888888889</v>
      </c>
      <c r="M15">
        <f t="shared" si="9"/>
        <v>0.1736111111111111</v>
      </c>
      <c r="N15">
        <f t="shared" si="10"/>
        <v>64</v>
      </c>
      <c r="O15">
        <v>10</v>
      </c>
    </row>
    <row r="16" spans="1:15" ht="12.75">
      <c r="A16">
        <v>20</v>
      </c>
      <c r="B16">
        <v>1.152</v>
      </c>
      <c r="C16">
        <f t="shared" si="0"/>
        <v>23.04</v>
      </c>
      <c r="D16">
        <f t="shared" si="1"/>
        <v>18</v>
      </c>
      <c r="E16">
        <f t="shared" si="2"/>
        <v>90</v>
      </c>
      <c r="F16">
        <f t="shared" si="3"/>
        <v>11.11111111111111</v>
      </c>
      <c r="G16">
        <v>0.125</v>
      </c>
      <c r="H16">
        <f t="shared" si="4"/>
        <v>1.3888888888888888</v>
      </c>
      <c r="I16">
        <f t="shared" si="5"/>
        <v>12.5</v>
      </c>
      <c r="J16">
        <f t="shared" si="6"/>
        <v>0.043402777777777776</v>
      </c>
      <c r="K16">
        <f t="shared" si="7"/>
        <v>25</v>
      </c>
      <c r="L16">
        <f t="shared" si="8"/>
        <v>12.5</v>
      </c>
      <c r="M16">
        <f t="shared" si="9"/>
        <v>0.1736111111111111</v>
      </c>
      <c r="N16">
        <f t="shared" si="10"/>
        <v>64</v>
      </c>
      <c r="O16">
        <v>10</v>
      </c>
    </row>
    <row r="17" spans="1:15" ht="12.75">
      <c r="A17">
        <v>20</v>
      </c>
      <c r="B17">
        <v>1.152</v>
      </c>
      <c r="C17">
        <f t="shared" si="0"/>
        <v>23.04</v>
      </c>
      <c r="D17">
        <f t="shared" si="1"/>
        <v>18</v>
      </c>
      <c r="E17">
        <f t="shared" si="2"/>
        <v>90</v>
      </c>
      <c r="F17">
        <f t="shared" si="3"/>
        <v>11.11111111111111</v>
      </c>
      <c r="G17">
        <v>0.0625</v>
      </c>
      <c r="H17">
        <f t="shared" si="4"/>
        <v>0.6944444444444444</v>
      </c>
      <c r="I17">
        <f t="shared" si="5"/>
        <v>11.805555555555555</v>
      </c>
      <c r="J17">
        <f t="shared" si="6"/>
        <v>0.043402777777777776</v>
      </c>
      <c r="K17">
        <f t="shared" si="7"/>
        <v>23.61111111111111</v>
      </c>
      <c r="L17">
        <f t="shared" si="8"/>
        <v>11.805555555555555</v>
      </c>
      <c r="M17">
        <f t="shared" si="9"/>
        <v>0.1736111111111111</v>
      </c>
      <c r="N17">
        <f t="shared" si="10"/>
        <v>64</v>
      </c>
      <c r="O17">
        <v>10</v>
      </c>
    </row>
    <row r="18" spans="1:15" ht="12.75">
      <c r="A18">
        <v>20</v>
      </c>
      <c r="B18">
        <v>1.152</v>
      </c>
      <c r="C18">
        <f t="shared" si="0"/>
        <v>23.04</v>
      </c>
      <c r="D18">
        <f t="shared" si="1"/>
        <v>18</v>
      </c>
      <c r="E18">
        <f t="shared" si="2"/>
        <v>90</v>
      </c>
      <c r="F18">
        <f t="shared" si="3"/>
        <v>11.11111111111111</v>
      </c>
      <c r="G18" s="4">
        <v>0.03125</v>
      </c>
      <c r="H18">
        <f t="shared" si="4"/>
        <v>0.3472222222222222</v>
      </c>
      <c r="I18">
        <f t="shared" si="5"/>
        <v>11.458333333333332</v>
      </c>
      <c r="J18">
        <f t="shared" si="6"/>
        <v>0.043402777777777776</v>
      </c>
      <c r="K18">
        <f t="shared" si="7"/>
        <v>22.916666666666664</v>
      </c>
      <c r="L18">
        <f t="shared" si="8"/>
        <v>11.458333333333332</v>
      </c>
      <c r="M18">
        <f t="shared" si="9"/>
        <v>0.1736111111111111</v>
      </c>
      <c r="N18">
        <f t="shared" si="10"/>
        <v>64</v>
      </c>
      <c r="O18">
        <v>10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16d table</dc:title>
  <dc:subject>16d calculator for BW and symbol parameters</dc:subject>
  <dc:creator>RFWIRELESS WORLD</dc:creator>
  <cp:keywords>16d,calculator</cp:keywords>
  <dc:description/>
  <cp:lastModifiedBy>shaikh</cp:lastModifiedBy>
  <dcterms:created xsi:type="dcterms:W3CDTF">2006-06-12T10:59:23Z</dcterms:created>
  <dcterms:modified xsi:type="dcterms:W3CDTF">2012-06-14T17:42:28Z</dcterms:modified>
  <cp:category>wireless</cp:category>
  <cp:version/>
  <cp:contentType/>
  <cp:contentStatus/>
</cp:coreProperties>
</file>